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HuberTax/Shared Documents/Client questionnaires/"/>
    </mc:Choice>
  </mc:AlternateContent>
  <xr:revisionPtr revIDLastSave="9" documentId="8_{A7F2139B-B0E2-4783-B632-2CEDDDCFC074}" xr6:coauthVersionLast="47" xr6:coauthVersionMax="47" xr10:uidLastSave="{F559CA01-4A2E-4B0E-AFD3-25B38FEB89A0}"/>
  <bookViews>
    <workbookView xWindow="-120" yWindow="-120" windowWidth="29040" windowHeight="15840" xr2:uid="{3C5F6636-455D-4933-A711-DD868DCDE2E0}"/>
  </bookViews>
  <sheets>
    <sheet name="ACTC calculator" sheetId="1" r:id="rId1"/>
    <sheet name="unenrollment deadline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 s="1"/>
  <c r="F10" i="1"/>
  <c r="L10" i="1"/>
  <c r="K10" i="1"/>
  <c r="J10" i="1"/>
  <c r="M10" i="1" s="1"/>
  <c r="L9" i="1"/>
  <c r="K9" i="1"/>
  <c r="J9" i="1"/>
  <c r="M9" i="1" s="1"/>
  <c r="L8" i="1"/>
  <c r="K8" i="1"/>
  <c r="J8" i="1"/>
  <c r="M8" i="1" s="1"/>
  <c r="F23" i="1"/>
  <c r="E25" i="1"/>
  <c r="F14" i="1" l="1"/>
  <c r="E7" i="3" l="1"/>
  <c r="E8" i="3"/>
  <c r="E9" i="3"/>
  <c r="E10" i="3"/>
  <c r="E6" i="3"/>
  <c r="F15" i="1" l="1"/>
</calcChain>
</file>

<file path=xl/sharedStrings.xml><?xml version="1.0" encoding="utf-8"?>
<sst xmlns="http://schemas.openxmlformats.org/spreadsheetml/2006/main" count="41" uniqueCount="38">
  <si>
    <t>www.HuberTaxCPA.com</t>
  </si>
  <si>
    <t>yosefa@hubertaxcpa.com</t>
  </si>
  <si>
    <t>Number of kids with social security numbers…</t>
  </si>
  <si>
    <t>Age 1-5 at the end of 2021</t>
  </si>
  <si>
    <t>Age 6-16 at the end of 2021</t>
  </si>
  <si>
    <t>Born in 2021 or not listed on your last tax return AND 
you expect to get a SSN before filing your 2021 tax return</t>
  </si>
  <si>
    <t>MAXIMUM refund you expected to be eligible for with your 2021 tax return (filed in 2022), before "advances" of the child tax credit:</t>
  </si>
  <si>
    <t>Amount you should pre-pay or pay back by April 15, 2022*</t>
  </si>
  <si>
    <t>Maximum refund you may still get with your 2021 tax return*</t>
  </si>
  <si>
    <t>*The above figures are for US citizens living abroad who normally receive $1,400 per child and do not owe ANY tax.</t>
  </si>
  <si>
    <t>Improve the accuracy of the above calculations by entering additional information:</t>
  </si>
  <si>
    <t>Are you married filing JOINTLY?</t>
  </si>
  <si>
    <t>No</t>
  </si>
  <si>
    <t>Expected Income from Self Employment</t>
  </si>
  <si>
    <t>OR** Total expected taxes before refundable child tax credit</t>
  </si>
  <si>
    <r>
      <t xml:space="preserve">Do you expect to use </t>
    </r>
    <r>
      <rPr>
        <b/>
        <sz val="11"/>
        <color theme="1"/>
        <rFont val="Calibri Light"/>
        <family val="2"/>
        <scheme val="major"/>
      </rPr>
      <t>Form 2555</t>
    </r>
    <r>
      <rPr>
        <sz val="11"/>
        <color theme="1"/>
        <rFont val="Calibri Light"/>
        <family val="2"/>
        <scheme val="major"/>
      </rPr>
      <t xml:space="preserve"> to claim the </t>
    </r>
    <r>
      <rPr>
        <i/>
        <sz val="11"/>
        <color theme="1"/>
        <rFont val="Calibri Light"/>
        <family val="2"/>
        <scheme val="major"/>
      </rPr>
      <t>Foreign Earned Income Exclusion</t>
    </r>
    <r>
      <rPr>
        <sz val="11"/>
        <color theme="1"/>
        <rFont val="Calibri Light"/>
        <family val="2"/>
        <scheme val="major"/>
      </rPr>
      <t xml:space="preserve"> on your 2021 Tax Return?</t>
    </r>
  </si>
  <si>
    <t>**Value here overrides cell above</t>
  </si>
  <si>
    <t>Yes</t>
  </si>
  <si>
    <t>Unenrollment deadline</t>
  </si>
  <si>
    <t>Payment date</t>
  </si>
  <si>
    <t>Days before</t>
  </si>
  <si>
    <r>
      <rPr>
        <vertAlign val="superscript"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 You must have AGI under certain thresholds to be eligible for the increased credits.</t>
    </r>
  </si>
  <si>
    <r>
      <rPr>
        <vertAlign val="super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 You must have earned income </t>
    </r>
    <r>
      <rPr>
        <b/>
        <sz val="11"/>
        <color theme="1"/>
        <rFont val="Calibri Light"/>
        <family val="2"/>
        <scheme val="major"/>
      </rPr>
      <t>above</t>
    </r>
    <r>
      <rPr>
        <sz val="11"/>
        <color theme="1"/>
        <rFont val="Calibri Light"/>
        <family val="2"/>
        <scheme val="major"/>
      </rPr>
      <t xml:space="preserve"> certain amounts to receive child tax credit.</t>
    </r>
  </si>
  <si>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 You must have AGI </t>
    </r>
    <r>
      <rPr>
        <b/>
        <sz val="11"/>
        <color theme="1"/>
        <rFont val="Calibri Light"/>
        <family val="2"/>
        <scheme val="major"/>
      </rPr>
      <t>under</t>
    </r>
    <r>
      <rPr>
        <sz val="11"/>
        <color theme="1"/>
        <rFont val="Calibri Light"/>
        <family val="2"/>
        <scheme val="major"/>
      </rPr>
      <t xml:space="preserve"> certain thresholds to receive full CTC</t>
    </r>
  </si>
  <si>
    <r>
      <t xml:space="preserve">Estimated total EARNED income for 2021 </t>
    </r>
    <r>
      <rPr>
        <vertAlign val="superscript"/>
        <sz val="11"/>
        <color theme="1"/>
        <rFont val="Calibri Light"/>
        <family val="2"/>
        <scheme val="major"/>
      </rPr>
      <t>2</t>
    </r>
  </si>
  <si>
    <r>
      <t xml:space="preserve">Estimated Ajusted Gross Income for 2021 </t>
    </r>
    <r>
      <rPr>
        <vertAlign val="superscript"/>
        <sz val="11"/>
        <color theme="1"/>
        <rFont val="Calibri Light"/>
        <family val="2"/>
        <scheme val="major"/>
      </rPr>
      <t>3</t>
    </r>
  </si>
  <si>
    <r>
      <t xml:space="preserve">Estimated Ajusted Gross Income from the last tax return you filed  </t>
    </r>
    <r>
      <rPr>
        <vertAlign val="superscript"/>
        <sz val="11"/>
        <color theme="1"/>
        <rFont val="Calibri Light"/>
        <family val="2"/>
        <scheme val="major"/>
      </rPr>
      <t>1</t>
    </r>
  </si>
  <si>
    <t>if F25=yes (HOH)</t>
  </si>
  <si>
    <t>if F24=no (single)</t>
  </si>
  <si>
    <t>if F24=yes (MFJ)</t>
  </si>
  <si>
    <t>*Assumes you have not made any estimated payments already and have not unenrolled mid-year.</t>
  </si>
  <si>
    <t>max annual</t>
  </si>
  <si>
    <t>phase1</t>
  </si>
  <si>
    <t>phaseout</t>
  </si>
  <si>
    <t>Age 17-18 at the end of 2021</t>
  </si>
  <si>
    <t>Total dependents 18 and under on Dec 31, 2021:</t>
  </si>
  <si>
    <r>
      <t xml:space="preserve">Expected MONTHLY </t>
    </r>
    <r>
      <rPr>
        <b/>
        <sz val="11"/>
        <color theme="1"/>
        <rFont val="Calibri Light"/>
        <family val="2"/>
        <scheme val="major"/>
      </rPr>
      <t>advances</t>
    </r>
    <r>
      <rPr>
        <sz val="11"/>
        <color theme="1"/>
        <rFont val="Calibri Light"/>
        <family val="2"/>
        <scheme val="major"/>
      </rPr>
      <t xml:space="preserve"> July-Dec 2021</t>
    </r>
  </si>
  <si>
    <r>
      <t xml:space="preserve">Total </t>
    </r>
    <r>
      <rPr>
        <i/>
        <sz val="11"/>
        <color theme="1"/>
        <rFont val="Calibri Light"/>
        <family val="2"/>
        <scheme val="major"/>
      </rPr>
      <t>Expected</t>
    </r>
    <r>
      <rPr>
        <sz val="11"/>
        <color theme="1"/>
        <rFont val="Calibri Light"/>
        <family val="2"/>
        <scheme val="major"/>
      </rPr>
      <t xml:space="preserve"> </t>
    </r>
    <r>
      <rPr>
        <b/>
        <sz val="11"/>
        <color theme="1"/>
        <rFont val="Calibri Light"/>
        <family val="2"/>
        <scheme val="major"/>
      </rPr>
      <t>advances</t>
    </r>
    <r>
      <rPr>
        <sz val="11"/>
        <color theme="1"/>
        <rFont val="Calibri Light"/>
        <family val="2"/>
        <scheme val="major"/>
      </rPr>
      <t xml:space="preserve"> July-Dec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</si>
</sst>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sz val="12"/>
      <color theme="9" tint="0.79998168889431442"/>
      <name val="Calibri"/>
      <family val="2"/>
      <scheme val="minor"/>
    </font>
    <font>
      <u/>
      <sz val="12"/>
      <color theme="10"/>
      <name val="Calibri"/>
      <family val="2"/>
      <charset val="177"/>
      <scheme val="minor"/>
    </font>
    <font>
      <b/>
      <sz val="12"/>
      <color rgb="FF660066"/>
      <name val="Calibri Light"/>
      <family val="2"/>
      <scheme val="major"/>
    </font>
    <font>
      <sz val="12"/>
      <color rgb="FF660066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638F71"/>
      </top>
      <bottom style="thin">
        <color rgb="FF638F71"/>
      </bottom>
      <diagonal/>
    </border>
    <border>
      <left/>
      <right/>
      <top/>
      <bottom style="thin">
        <color rgb="FF638F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0" xfId="0" applyFont="1" applyFill="1" applyAlignment="1" applyProtection="1">
      <alignment vertical="center"/>
    </xf>
    <xf numFmtId="49" fontId="10" fillId="3" borderId="0" xfId="2" applyNumberFormat="1" applyFont="1" applyFill="1" applyAlignment="1" applyProtection="1"/>
    <xf numFmtId="49" fontId="10" fillId="3" borderId="0" xfId="2" applyNumberFormat="1" applyFont="1" applyFill="1" applyAlignment="1" applyProtection="1">
      <alignment vertical="center"/>
    </xf>
    <xf numFmtId="49" fontId="2" fillId="3" borderId="0" xfId="0" applyNumberFormat="1" applyFont="1" applyFill="1" applyProtection="1"/>
    <xf numFmtId="49" fontId="0" fillId="3" borderId="0" xfId="0" applyNumberFormat="1" applyFill="1" applyProtection="1"/>
    <xf numFmtId="49" fontId="8" fillId="3" borderId="0" xfId="0" applyNumberFormat="1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1" fillId="2" borderId="5" xfId="0" applyFont="1" applyFill="1" applyBorder="1" applyAlignment="1" applyProtection="1">
      <alignment vertical="center" wrapText="1"/>
    </xf>
    <xf numFmtId="164" fontId="11" fillId="2" borderId="5" xfId="1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vertical="center"/>
      <protection locked="0"/>
    </xf>
    <xf numFmtId="14" fontId="0" fillId="0" borderId="0" xfId="0" applyNumberFormat="1"/>
    <xf numFmtId="0" fontId="14" fillId="0" borderId="0" xfId="0" applyFont="1"/>
    <xf numFmtId="0" fontId="15" fillId="0" borderId="0" xfId="0" applyFont="1"/>
    <xf numFmtId="14" fontId="15" fillId="0" borderId="0" xfId="0" applyNumberFormat="1" applyFont="1"/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165" fontId="0" fillId="0" borderId="0" xfId="0" applyNumberFormat="1"/>
    <xf numFmtId="49" fontId="13" fillId="3" borderId="0" xfId="0" applyNumberFormat="1" applyFont="1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vertical="center" wrapText="1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38F71"/>
      <color rgb="FF660066"/>
      <color rgb="FFE2EFD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276225</xdr:colOff>
      <xdr:row>0</xdr:row>
      <xdr:rowOff>190500</xdr:rowOff>
    </xdr:from>
    <xdr:to>
      <xdr:col>4</xdr:col>
      <xdr:colOff>2099699</xdr:colOff>
      <xdr:row>1</xdr:row>
      <xdr:rowOff>309373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7BF9AD-DD88-4698-9795-691A65D4B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0500"/>
          <a:ext cx="3938024" cy="576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0D5F-7504-4DDA-8989-41F6C3DB0481}">
  <dimension ref="B1:O32"/>
  <sheetViews>
    <sheetView tabSelected="1" workbookViewId="0">
      <selection activeCell="F6" sqref="F6"/>
    </sheetView>
  </sheetViews>
  <sheetFormatPr defaultRowHeight="15" x14ac:dyDescent="0.25"/>
  <cols>
    <col min="1" max="1" width="4.28515625" style="1" customWidth="1"/>
    <col min="2" max="4" width="9.140625" style="1"/>
    <col min="5" max="5" width="68.140625" style="1" customWidth="1"/>
    <col min="6" max="6" width="14" style="1" customWidth="1"/>
    <col min="7" max="7" width="67.28515625" style="1" customWidth="1"/>
    <col min="8" max="8" width="16" style="1" hidden="1" customWidth="1"/>
    <col min="9" max="9" width="9.85546875" style="1" hidden="1" customWidth="1"/>
    <col min="10" max="14" width="9.140625" style="1" hidden="1" customWidth="1"/>
    <col min="15" max="15" width="0" style="1" hidden="1" customWidth="1"/>
    <col min="16" max="16384" width="9.140625" style="1"/>
  </cols>
  <sheetData>
    <row r="1" spans="2:15" ht="36" customHeight="1" x14ac:dyDescent="0.25">
      <c r="F1" s="2" t="s">
        <v>0</v>
      </c>
    </row>
    <row r="2" spans="2:15" ht="36" customHeight="1" x14ac:dyDescent="0.25">
      <c r="F2" s="3" t="s">
        <v>1</v>
      </c>
    </row>
    <row r="3" spans="2:15" s="8" customFormat="1" ht="21.75" customHeight="1" x14ac:dyDescent="0.25">
      <c r="B3" s="4"/>
      <c r="C3" s="5"/>
      <c r="D3" s="6"/>
      <c r="E3" s="6"/>
      <c r="F3" s="1"/>
      <c r="G3" s="1"/>
      <c r="H3" s="1"/>
      <c r="I3" s="1"/>
      <c r="J3" s="1"/>
      <c r="K3" s="1"/>
      <c r="L3" s="1"/>
      <c r="M3" s="7"/>
      <c r="N3" s="7"/>
    </row>
    <row r="4" spans="2:15" s="8" customFormat="1" ht="15.75" x14ac:dyDescent="0.25">
      <c r="B4" s="29"/>
      <c r="C4" s="29"/>
      <c r="D4" s="29"/>
      <c r="E4" s="29"/>
      <c r="F4" s="6"/>
      <c r="G4" s="1"/>
      <c r="H4" s="1"/>
      <c r="I4" s="1"/>
      <c r="J4" s="1"/>
      <c r="K4" s="1"/>
      <c r="L4" s="1"/>
      <c r="M4" s="7"/>
      <c r="N4" s="7"/>
    </row>
    <row r="5" spans="2:15" ht="22.5" customHeight="1" x14ac:dyDescent="0.25">
      <c r="E5" s="9" t="s">
        <v>2</v>
      </c>
    </row>
    <row r="6" spans="2:15" ht="22.5" customHeight="1" x14ac:dyDescent="0.25">
      <c r="E6" s="10" t="s">
        <v>3</v>
      </c>
      <c r="F6" s="19"/>
    </row>
    <row r="7" spans="2:15" ht="22.5" customHeight="1" x14ac:dyDescent="0.25">
      <c r="E7" s="10" t="s">
        <v>4</v>
      </c>
      <c r="F7" s="19"/>
      <c r="I7"/>
      <c r="J7" t="s">
        <v>31</v>
      </c>
      <c r="K7" t="s">
        <v>32</v>
      </c>
      <c r="L7">
        <v>2000</v>
      </c>
      <c r="M7" t="s">
        <v>33</v>
      </c>
      <c r="N7" s="31"/>
      <c r="O7" s="31"/>
    </row>
    <row r="8" spans="2:15" ht="22.5" customHeight="1" x14ac:dyDescent="0.25">
      <c r="E8" s="32" t="s">
        <v>34</v>
      </c>
      <c r="F8" s="33"/>
      <c r="I8" t="s">
        <v>27</v>
      </c>
      <c r="J8" s="28">
        <f>(F$6*3600)+((F$7+F$8)*3000)</f>
        <v>0</v>
      </c>
      <c r="K8" s="28">
        <f>(F$6*1600)+((F$7+F$8)*1000)</f>
        <v>0</v>
      </c>
      <c r="L8" s="28">
        <f>(F$6+F$7+F$8)*2000</f>
        <v>0</v>
      </c>
      <c r="M8" s="28">
        <f t="shared" ref="M8:M9" si="0">(IF($F$21&lt;$N8,J8,(IF((AND(($F$21&gt;$N8),($F$21&lt;$O8))),(MAX((J8-(($F$21-$N8)*0.05)),L8)),(IF(($F$21&gt;$O8),(MAX((L8-(($F$21-O8)*0.05)),0)),K8)))))/2)</f>
        <v>0</v>
      </c>
      <c r="N8" s="31">
        <v>112500</v>
      </c>
      <c r="O8" s="31">
        <v>200000</v>
      </c>
    </row>
    <row r="9" spans="2:15" ht="36.75" customHeight="1" x14ac:dyDescent="0.25">
      <c r="E9" s="34" t="s">
        <v>5</v>
      </c>
      <c r="F9" s="33"/>
      <c r="I9" t="s">
        <v>28</v>
      </c>
      <c r="J9" s="28">
        <f>(F$6*3600)+((F$7+F$8)*3000)</f>
        <v>0</v>
      </c>
      <c r="K9" s="28">
        <f>(F$6*1600)+((F$7+F$8)*1000)</f>
        <v>0</v>
      </c>
      <c r="L9" s="28">
        <f t="shared" ref="L9:L10" si="1">(F$6+F$7+F$8)*2000</f>
        <v>0</v>
      </c>
      <c r="M9" s="28">
        <f t="shared" si="0"/>
        <v>0</v>
      </c>
      <c r="N9" s="31">
        <v>75000</v>
      </c>
      <c r="O9" s="31">
        <v>200000</v>
      </c>
    </row>
    <row r="10" spans="2:15" ht="22.5" customHeight="1" x14ac:dyDescent="0.25">
      <c r="E10" s="35" t="s">
        <v>35</v>
      </c>
      <c r="F10" s="36">
        <f>SUM(F6:F9)</f>
        <v>0</v>
      </c>
      <c r="G10" s="27"/>
      <c r="I10" t="s">
        <v>29</v>
      </c>
      <c r="J10" s="28">
        <f>(F$6*3600)+((F$7+F$8)*3000)</f>
        <v>0</v>
      </c>
      <c r="K10" s="28">
        <f>(F$6*1600)+((F$7+F$8)*1000)</f>
        <v>0</v>
      </c>
      <c r="L10" s="28">
        <f t="shared" si="1"/>
        <v>0</v>
      </c>
      <c r="M10" s="28">
        <f>(IF($F$21&lt;$N10,J10,(IF((AND(($F$21&gt;$N10),($F$21&lt;$O10))),(MAX((J10-(($F$21-$N10)*0.05)),L10)),(IF(($F$21&gt;$O10),(MAX((L10-(($F$21-O10)*0.05)),0)),K10)))))/2)</f>
        <v>0</v>
      </c>
      <c r="N10" s="31">
        <v>150000</v>
      </c>
      <c r="O10" s="31">
        <v>400000</v>
      </c>
    </row>
    <row r="11" spans="2:15" ht="22.5" customHeight="1" x14ac:dyDescent="0.25">
      <c r="E11" s="32" t="s">
        <v>36</v>
      </c>
      <c r="F11" s="37">
        <f>F12/6</f>
        <v>0</v>
      </c>
      <c r="G11" s="27"/>
    </row>
    <row r="12" spans="2:15" ht="22.5" customHeight="1" x14ac:dyDescent="0.25">
      <c r="E12" s="32" t="s">
        <v>37</v>
      </c>
      <c r="F12" s="12">
        <f>(IF(($F$24="Yes"),M10,(IF($F$25="yes",M8,M9))))</f>
        <v>0</v>
      </c>
    </row>
    <row r="13" spans="2:15" ht="36.75" customHeight="1" x14ac:dyDescent="0.25">
      <c r="E13" s="34" t="s">
        <v>6</v>
      </c>
      <c r="F13" s="12">
        <f>(MAX(0,(IF(F28="yes",0,(IF((ISBLANK(F22)),(1400*(SUM(F6,F7,F9))),(MIN((1400*(SUM(F6,F7,F9))),((F22-2500)*0.15),(IF((F22&gt;(IF((F24="Yes"),400000,200000))),((2000*(SUM(F6:F7,F9)))-(ROUNDUP(F22-(IF((F24="Yes"),400000,200000)),-3)*0.05)),(1400*SUM(F6:F7,F9)))),(IF((F23&gt;(IF((F24="Yes"),400000,200000))),((2000*(SUM(F6:F7,F9)))-(ROUNDUP(F23-(IF((F24="Yes"),400000,200000)),-3)*0.05)),(1400*SUM(F6:F7,F9))))))))))))</f>
        <v>0</v>
      </c>
    </row>
    <row r="14" spans="2:15" s="13" customFormat="1" ht="22.5" customHeight="1" x14ac:dyDescent="0.25">
      <c r="E14" s="14" t="s">
        <v>7</v>
      </c>
      <c r="F14" s="15" t="str">
        <f>IF(ISBLANK(F27),(IF(OR(ISBLANK(F26),F26&lt;400),(IF((F12-F13)&gt;0,(F12-F13),"none")),((IF((F12-F13)&gt;0,(F12-F13),"none")-(F26*0.142))))),((IF((F12-F13)&gt;0,(F12-F13),"none")-F27)))</f>
        <v>none</v>
      </c>
    </row>
    <row r="15" spans="2:15" s="13" customFormat="1" ht="22.5" customHeight="1" x14ac:dyDescent="0.25">
      <c r="E15" s="14" t="s">
        <v>8</v>
      </c>
      <c r="F15" s="15" t="str">
        <f>IF((F12-F13)&lt;0,-(F12-F13),"none")</f>
        <v>none</v>
      </c>
    </row>
    <row r="17" spans="4:9" x14ac:dyDescent="0.25">
      <c r="E17" s="1" t="s">
        <v>30</v>
      </c>
    </row>
    <row r="18" spans="4:9" x14ac:dyDescent="0.25">
      <c r="E18" s="1" t="s">
        <v>9</v>
      </c>
    </row>
    <row r="20" spans="4:9" ht="30.75" customHeight="1" x14ac:dyDescent="0.25">
      <c r="E20" s="30" t="s">
        <v>10</v>
      </c>
      <c r="F20" s="30"/>
    </row>
    <row r="21" spans="4:9" ht="19.5" customHeight="1" x14ac:dyDescent="0.25">
      <c r="E21" s="11" t="s">
        <v>26</v>
      </c>
      <c r="F21" s="20"/>
      <c r="G21" s="27"/>
    </row>
    <row r="22" spans="4:9" ht="19.5" customHeight="1" x14ac:dyDescent="0.25">
      <c r="E22" s="11" t="s">
        <v>24</v>
      </c>
      <c r="F22" s="20"/>
    </row>
    <row r="23" spans="4:9" ht="19.5" customHeight="1" x14ac:dyDescent="0.25">
      <c r="E23" s="11" t="s">
        <v>25</v>
      </c>
      <c r="F23" s="20">
        <f>ROUNDUP(F21,-2)</f>
        <v>0</v>
      </c>
    </row>
    <row r="24" spans="4:9" ht="19.5" customHeight="1" x14ac:dyDescent="0.25">
      <c r="E24" s="11" t="s">
        <v>11</v>
      </c>
      <c r="F24" s="20" t="s">
        <v>12</v>
      </c>
      <c r="G24" s="16"/>
    </row>
    <row r="25" spans="4:9" ht="19.5" customHeight="1" x14ac:dyDescent="0.25">
      <c r="E25" s="11" t="str">
        <f>IF(F24="No","Are you filing as HEAD OF HOUSEHOLD?","-")</f>
        <v>Are you filing as HEAD OF HOUSEHOLD?</v>
      </c>
      <c r="F25" s="20"/>
      <c r="G25" s="25"/>
    </row>
    <row r="26" spans="4:9" ht="19.5" customHeight="1" x14ac:dyDescent="0.25">
      <c r="E26" s="11" t="s">
        <v>13</v>
      </c>
      <c r="F26" s="20"/>
    </row>
    <row r="27" spans="4:9" ht="19.5" customHeight="1" x14ac:dyDescent="0.25">
      <c r="E27" s="10" t="s">
        <v>14</v>
      </c>
      <c r="F27" s="20"/>
    </row>
    <row r="28" spans="4:9" ht="30.75" thickBot="1" x14ac:dyDescent="0.3">
      <c r="E28" s="11" t="s">
        <v>15</v>
      </c>
      <c r="F28" s="20" t="s">
        <v>12</v>
      </c>
      <c r="G28" s="16"/>
    </row>
    <row r="29" spans="4:9" ht="19.5" customHeight="1" x14ac:dyDescent="0.25">
      <c r="E29" s="1" t="s">
        <v>16</v>
      </c>
      <c r="I29" s="17" t="s">
        <v>12</v>
      </c>
    </row>
    <row r="30" spans="4:9" ht="18" thickBot="1" x14ac:dyDescent="0.3">
      <c r="E30" s="1" t="s">
        <v>21</v>
      </c>
      <c r="I30" s="18" t="s">
        <v>17</v>
      </c>
    </row>
    <row r="31" spans="4:9" ht="18" thickBot="1" x14ac:dyDescent="0.3">
      <c r="E31" s="1" t="s">
        <v>22</v>
      </c>
      <c r="I31" s="18" t="s">
        <v>17</v>
      </c>
    </row>
    <row r="32" spans="4:9" ht="17.25" x14ac:dyDescent="0.25">
      <c r="D32" s="26"/>
      <c r="E32" s="25" t="s">
        <v>23</v>
      </c>
    </row>
  </sheetData>
  <sheetProtection algorithmName="SHA-512" hashValue="6y5zDk+Jqck5KwExS8KChd5i/9ZDY6Umhbr0/Ar4wiTVQ+JR6A5m4dzWf7JJRTqmEL6yWce5e/J0kinrC+QmaA==" saltValue="FInPfbauvsqpNUMv4yr4QA==" spinCount="100000" sheet="1" objects="1" scenarios="1" selectLockedCells="1"/>
  <mergeCells count="2">
    <mergeCell ref="B4:E4"/>
    <mergeCell ref="E20:F20"/>
  </mergeCells>
  <dataValidations count="4">
    <dataValidation type="list" allowBlank="1" showInputMessage="1" showErrorMessage="1" sqref="F28" xr:uid="{DD159903-0E8C-4833-8DCF-7E06D3B8C43B}">
      <formula1>$I$29:$I$31</formula1>
    </dataValidation>
    <dataValidation type="whole" operator="greaterThan" allowBlank="1" showInputMessage="1" showErrorMessage="1" sqref="F6:F9" xr:uid="{8C5A394A-C169-4CD8-A1D2-2D27CF6E5A0F}">
      <formula1>-1</formula1>
    </dataValidation>
    <dataValidation type="list" allowBlank="1" showInputMessage="1" showErrorMessage="1" sqref="F24" xr:uid="{B777B245-3233-4075-A9E4-3B21ADF4C46D}">
      <formula1>$I$29:$I$30</formula1>
    </dataValidation>
    <dataValidation type="list" allowBlank="1" showInputMessage="1" showErrorMessage="1" sqref="F25" xr:uid="{0881C5BE-0760-45BD-98AE-06C50ED22F26}">
      <formula1>$I$28:$I$30</formula1>
    </dataValidation>
  </dataValidations>
  <hyperlinks>
    <hyperlink ref="F1" r:id="rId1" xr:uid="{8BD533E0-E94A-4F67-8352-4FA42F606CEE}"/>
    <hyperlink ref="F2" r:id="rId2" xr:uid="{BF010085-4306-4517-B47D-6EA362162FAB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29E8-1266-4085-9F3F-800519037E17}">
  <dimension ref="C5:E11"/>
  <sheetViews>
    <sheetView workbookViewId="0">
      <selection activeCell="K13" sqref="K13"/>
    </sheetView>
  </sheetViews>
  <sheetFormatPr defaultRowHeight="15" x14ac:dyDescent="0.25"/>
  <cols>
    <col min="3" max="3" width="22.140625" bestFit="1" customWidth="1"/>
    <col min="4" max="4" width="13.42578125" bestFit="1" customWidth="1"/>
  </cols>
  <sheetData>
    <row r="5" spans="3:5" x14ac:dyDescent="0.25">
      <c r="C5" t="s">
        <v>18</v>
      </c>
      <c r="D5" s="23" t="s">
        <v>19</v>
      </c>
      <c r="E5" s="22" t="s">
        <v>20</v>
      </c>
    </row>
    <row r="6" spans="3:5" x14ac:dyDescent="0.25">
      <c r="C6" s="21">
        <v>44375</v>
      </c>
      <c r="D6" s="24">
        <v>44392</v>
      </c>
      <c r="E6" s="22">
        <f>D6-C6</f>
        <v>17</v>
      </c>
    </row>
    <row r="7" spans="3:5" x14ac:dyDescent="0.25">
      <c r="C7" s="21">
        <v>44410</v>
      </c>
      <c r="D7" s="24">
        <v>44421</v>
      </c>
      <c r="E7" s="22">
        <f t="shared" ref="E7:E10" si="0">D7-C7</f>
        <v>11</v>
      </c>
    </row>
    <row r="8" spans="3:5" x14ac:dyDescent="0.25">
      <c r="C8" s="21">
        <v>44438</v>
      </c>
      <c r="D8" s="24">
        <v>44454</v>
      </c>
      <c r="E8" s="22">
        <f t="shared" si="0"/>
        <v>16</v>
      </c>
    </row>
    <row r="9" spans="3:5" x14ac:dyDescent="0.25">
      <c r="C9" s="21">
        <v>44501</v>
      </c>
      <c r="D9" s="24">
        <v>44515</v>
      </c>
      <c r="E9" s="22">
        <f t="shared" si="0"/>
        <v>14</v>
      </c>
    </row>
    <row r="10" spans="3:5" x14ac:dyDescent="0.25">
      <c r="C10" s="21">
        <v>44529</v>
      </c>
      <c r="D10" s="24">
        <v>44545</v>
      </c>
      <c r="E10" s="22">
        <f t="shared" si="0"/>
        <v>16</v>
      </c>
    </row>
    <row r="11" spans="3:5" x14ac:dyDescent="0.25">
      <c r="E11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13" ma:contentTypeDescription="Create a new document." ma:contentTypeScope="" ma:versionID="239255f3298ef79fbaaf48f37e271c2a">
  <xsd:schema xmlns:xsd="http://www.w3.org/2001/XMLSchema" xmlns:xs="http://www.w3.org/2001/XMLSchema" xmlns:p="http://schemas.microsoft.com/office/2006/metadata/properties" xmlns:ns2="99466584-495d-4da8-a987-952dddb2a07e" xmlns:ns3="8cffef50-9c45-4941-aa76-7ec0c6d5dfd3" targetNamespace="http://schemas.microsoft.com/office/2006/metadata/properties" ma:root="true" ma:fieldsID="67faa25e9a5121065778f70b38c80657" ns2:_="" ns3:_="">
    <xsd:import namespace="99466584-495d-4da8-a987-952dddb2a07e"/>
    <xsd:import namespace="8cffef50-9c45-4941-aa76-7ec0c6d5d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fef50-9c45-4941-aa76-7ec0c6d5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0A0EA9-3447-4089-8443-3064DA1D87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A3D160-B9C5-47E5-8E90-23F616F85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66584-495d-4da8-a987-952dddb2a07e"/>
    <ds:schemaRef ds:uri="8cffef50-9c45-4941-aa76-7ec0c6d5d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1D2E81-ABC8-499E-B3E0-15AF4F8D9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ACTC calculator</vt:lpstr>
      <vt:lpstr>unenrollment deadlines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Yosefa Huber</dc:creator>
  <cp:keywords/>
  <dc:description/>
  <cp:lastModifiedBy>Yosefa R. Huber</cp:lastModifiedBy>
  <cp:revision/>
  <dcterms:created xsi:type="dcterms:W3CDTF">2021-06-30T08:55:32Z</dcterms:created>
  <dcterms:modified xsi:type="dcterms:W3CDTF">2021-07-21T14:08:14Z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</Properties>
</file>